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752605AF-E1AD-48A0-AEE4-AA94F22D0F7E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3" l="1"/>
  <c r="T19" i="13"/>
  <c r="T12" i="13"/>
  <c r="V53" i="13" l="1"/>
  <c r="Y53" i="13"/>
  <c r="AB53" i="13"/>
  <c r="AC10" i="13"/>
  <c r="AC24" i="13" s="1"/>
  <c r="Z10" i="13"/>
  <c r="Z11" i="13" s="1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26" i="13"/>
  <c r="T33" i="13" l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34" i="13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M101" i="13"/>
  <c r="N101" i="13" s="1" a="1"/>
  <c r="N101" i="13" s="1"/>
  <c r="M117" i="13"/>
  <c r="N117" i="13" s="1" a="1"/>
  <c r="N117" i="13" s="1"/>
  <c r="M126" i="13"/>
  <c r="N126" i="13" s="1" a="1"/>
  <c r="N126" i="13" s="1"/>
  <c r="M81" i="13"/>
  <c r="M100" i="13"/>
  <c r="N100" i="13" s="1" a="1"/>
  <c r="N100" i="13" s="1"/>
  <c r="O3" i="13"/>
  <c r="M86" i="13"/>
  <c r="M102" i="13"/>
  <c r="N102" i="13" s="1" a="1"/>
  <c r="N102" i="13" s="1"/>
  <c r="M118" i="13"/>
  <c r="N118" i="13" s="1" a="1"/>
  <c r="N118" i="13" s="1"/>
  <c r="M55" i="13"/>
  <c r="N55" i="13" s="1" a="1"/>
  <c r="N55" i="13" s="1"/>
  <c r="M71" i="13"/>
  <c r="N71" i="13" s="1" a="1"/>
  <c r="N71" i="13" s="1"/>
  <c r="M87" i="13"/>
  <c r="M103" i="13"/>
  <c r="N103" i="13" s="1" a="1"/>
  <c r="N103" i="13" s="1"/>
  <c r="M119" i="13"/>
  <c r="N119" i="13" s="1" a="1"/>
  <c r="N119" i="13" s="1"/>
  <c r="M110" i="13"/>
  <c r="N110" i="13" s="1" a="1"/>
  <c r="N110" i="13" s="1"/>
  <c r="M114" i="13"/>
  <c r="N114" i="13" s="1" a="1"/>
  <c r="N114" i="13" s="1"/>
  <c r="M88" i="13"/>
  <c r="M104" i="13"/>
  <c r="N104" i="13" s="1" a="1"/>
  <c r="N104" i="13" s="1"/>
  <c r="M120" i="13"/>
  <c r="N120" i="13" s="1" a="1"/>
  <c r="N120" i="13" s="1"/>
  <c r="M94" i="13"/>
  <c r="M83" i="13"/>
  <c r="M89" i="13"/>
  <c r="M105" i="13"/>
  <c r="N105" i="13" s="1" a="1"/>
  <c r="N105" i="13" s="1"/>
  <c r="M121" i="13"/>
  <c r="N121" i="13" s="1" a="1"/>
  <c r="N121" i="13" s="1"/>
  <c r="M128" i="13"/>
  <c r="N128" i="13" s="1" a="1"/>
  <c r="N128" i="13" s="1"/>
  <c r="M129" i="13"/>
  <c r="N129" i="13" s="1" a="1"/>
  <c r="N129" i="13" s="1"/>
  <c r="M27" i="13"/>
  <c r="N27" i="13" s="1" a="1"/>
  <c r="N27" i="13" s="1"/>
  <c r="M90" i="13"/>
  <c r="M106" i="13"/>
  <c r="N106" i="13" s="1" a="1"/>
  <c r="N106" i="13" s="1"/>
  <c r="M122" i="13"/>
  <c r="N122" i="13" s="1" a="1"/>
  <c r="N122" i="13" s="1"/>
  <c r="M123" i="13"/>
  <c r="N123" i="13" s="1" a="1"/>
  <c r="N123" i="13" s="1"/>
  <c r="M113" i="13"/>
  <c r="N113" i="13" s="1" a="1"/>
  <c r="N113" i="13" s="1"/>
  <c r="M115" i="13"/>
  <c r="N115" i="13" s="1" a="1"/>
  <c r="N115" i="13" s="1"/>
  <c r="M91" i="13"/>
  <c r="M107" i="13"/>
  <c r="N107" i="13" s="1" a="1"/>
  <c r="N107" i="13" s="1"/>
  <c r="M127" i="13"/>
  <c r="N127" i="13" s="1" a="1"/>
  <c r="N127" i="13" s="1"/>
  <c r="M82" i="13"/>
  <c r="M92" i="13"/>
  <c r="M108" i="13"/>
  <c r="N108" i="13" s="1" a="1"/>
  <c r="N108" i="13" s="1"/>
  <c r="M124" i="13"/>
  <c r="N124" i="13" s="1" a="1"/>
  <c r="N124" i="13" s="1"/>
  <c r="M112" i="13"/>
  <c r="N112" i="13" s="1" a="1"/>
  <c r="N112" i="13" s="1"/>
  <c r="M77" i="13"/>
  <c r="N77" i="13" s="1" a="1"/>
  <c r="N77" i="13" s="1"/>
  <c r="M93" i="13"/>
  <c r="M109" i="13"/>
  <c r="N109" i="13" s="1" a="1"/>
  <c r="N109" i="13" s="1"/>
  <c r="M125" i="13"/>
  <c r="N125" i="13" s="1" a="1"/>
  <c r="N125" i="13" s="1"/>
  <c r="M95" i="13"/>
  <c r="M98" i="13"/>
  <c r="M78" i="13"/>
  <c r="M97" i="13"/>
  <c r="M79" i="13"/>
  <c r="N79" i="13" s="1" a="1"/>
  <c r="N79" i="13" s="1"/>
  <c r="M111" i="13"/>
  <c r="N111" i="13" s="1" a="1"/>
  <c r="N111" i="13" s="1"/>
  <c r="M130" i="13"/>
  <c r="N130" i="13" s="1" a="1"/>
  <c r="N130" i="13" s="1"/>
  <c r="M116" i="13"/>
  <c r="N116" i="13" s="1" a="1"/>
  <c r="N116" i="13" s="1"/>
  <c r="M80" i="13"/>
  <c r="M96" i="13"/>
  <c r="M84" i="13"/>
  <c r="M99" i="13"/>
  <c r="M34" i="13"/>
  <c r="N34" i="13" s="1" a="1"/>
  <c r="N34" i="13" s="1"/>
  <c r="M48" i="13"/>
  <c r="N48" i="13" s="1" a="1"/>
  <c r="N48" i="13" s="1"/>
  <c r="M42" i="13"/>
  <c r="N42" i="13" s="1" a="1"/>
  <c r="N42" i="13" s="1"/>
  <c r="M28" i="13"/>
  <c r="N28" i="13" s="1" a="1"/>
  <c r="N28" i="13" s="1"/>
  <c r="M29" i="13"/>
  <c r="N29" i="13" s="1" a="1"/>
  <c r="N29" i="13" s="1"/>
  <c r="M43" i="13"/>
  <c r="N43" i="13" s="1" a="1"/>
  <c r="N43" i="13" s="1"/>
  <c r="M49" i="13"/>
  <c r="N49" i="13" s="1" a="1"/>
  <c r="N49" i="13" s="1"/>
  <c r="M30" i="13"/>
  <c r="N30" i="13" s="1" a="1"/>
  <c r="N30" i="13" s="1"/>
  <c r="M44" i="13"/>
  <c r="N44" i="13" s="1" a="1"/>
  <c r="N44" i="13" s="1"/>
  <c r="M45" i="13"/>
  <c r="N45" i="13" s="1" a="1"/>
  <c r="N45" i="13" s="1"/>
  <c r="M31" i="13"/>
  <c r="N31" i="13" s="1" a="1"/>
  <c r="N31" i="13" s="1"/>
  <c r="M32" i="13"/>
  <c r="N32" i="13" s="1" a="1"/>
  <c r="N32" i="13" s="1"/>
  <c r="M46" i="13"/>
  <c r="N46" i="13" s="1" a="1"/>
  <c r="N46" i="13" s="1"/>
  <c r="M35" i="13"/>
  <c r="N35" i="13" s="1" a="1"/>
  <c r="N35" i="13" s="1"/>
  <c r="M47" i="13"/>
  <c r="N47" i="13" s="1" a="1"/>
  <c r="N47" i="13" s="1"/>
  <c r="M33" i="13"/>
  <c r="N33" i="13" s="1" a="1"/>
  <c r="N33" i="13" s="1"/>
  <c r="M36" i="13"/>
  <c r="N36" i="13" s="1" a="1"/>
  <c r="N36" i="13" s="1"/>
  <c r="M41" i="13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N50" i="13" s="1" a="1"/>
  <c r="N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N37" i="13" s="1" a="1"/>
  <c r="N37" i="13" s="1"/>
  <c r="Y33" i="13"/>
  <c r="AB33" i="13"/>
  <c r="AA33" i="13" s="1"/>
  <c r="V33" i="13"/>
  <c r="U33" i="13" s="1"/>
  <c r="AE33" i="13"/>
  <c r="M51" i="13" s="1"/>
  <c r="N51" i="13" s="1" a="1"/>
  <c r="N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N52" i="13" s="1" a="1"/>
  <c r="N52" i="13" s="1"/>
  <c r="V34" i="13"/>
  <c r="U34" i="13" s="1"/>
  <c r="Y34" i="13"/>
  <c r="W22" i="13"/>
  <c r="W35" i="13"/>
  <c r="AE21" i="13"/>
  <c r="Y21" i="13"/>
  <c r="AB21" i="13"/>
  <c r="AD34" i="13"/>
  <c r="M38" i="13"/>
  <c r="N38" i="13" s="1" a="1"/>
  <c r="N38" i="13" s="1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N53" i="13" s="1" a="1"/>
  <c r="N53" i="13" s="1"/>
  <c r="V35" i="13"/>
  <c r="U35" i="13" s="1"/>
  <c r="AB35" i="13"/>
  <c r="AA35" i="13" s="1"/>
  <c r="AE22" i="13"/>
  <c r="W36" i="13"/>
  <c r="AB22" i="13"/>
  <c r="Y22" i="13"/>
  <c r="AD35" i="13"/>
  <c r="M39" i="13"/>
  <c r="N39" i="13" s="1" a="1"/>
  <c r="N39" i="13" s="1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N40" i="13" s="1" a="1"/>
  <c r="N40" i="13" s="1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AE55" i="13"/>
  <c r="AE50" i="13"/>
  <c r="AE51" i="13"/>
  <c r="AE47" i="13"/>
  <c r="AE46" i="13"/>
  <c r="AE56" i="13"/>
  <c r="M74" i="13" s="1"/>
  <c r="AE41" i="13"/>
  <c r="AE44" i="13"/>
  <c r="AE42" i="13"/>
  <c r="M60" i="13" s="1"/>
  <c r="N60" i="13" s="1" a="1"/>
  <c r="N60" i="13" s="1"/>
  <c r="AE52" i="13"/>
  <c r="AE57" i="13"/>
  <c r="M75" i="13" s="1"/>
  <c r="N75" i="13" s="1" a="1"/>
  <c r="N75" i="13" s="1"/>
  <c r="AE39" i="13"/>
  <c r="AE58" i="13"/>
  <c r="AE45" i="13"/>
  <c r="AE43" i="13"/>
  <c r="AE49" i="13"/>
  <c r="AE40" i="13"/>
  <c r="AE48" i="13"/>
  <c r="AE54" i="13"/>
  <c r="M54" i="13"/>
  <c r="N54" i="13" s="1" a="1"/>
  <c r="N54" i="13" s="1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M70" i="13" l="1"/>
  <c r="N70" i="13" s="1" a="1"/>
  <c r="N70" i="13" s="1"/>
  <c r="M62" i="13"/>
  <c r="N62" i="13" s="1" a="1"/>
  <c r="N62" i="13" s="1"/>
  <c r="M59" i="13"/>
  <c r="N59" i="13" s="1" a="1"/>
  <c r="N59" i="13" s="1"/>
  <c r="N74" i="13" a="1"/>
  <c r="N74" i="13" s="1"/>
  <c r="M64" i="13"/>
  <c r="N64" i="13" s="1" a="1"/>
  <c r="N64" i="13" s="1"/>
  <c r="M65" i="13"/>
  <c r="N65" i="13" s="1" a="1"/>
  <c r="N65" i="13" s="1"/>
  <c r="M72" i="13"/>
  <c r="N72" i="13" s="1" a="1"/>
  <c r="N72" i="13" s="1"/>
  <c r="M69" i="13"/>
  <c r="N69" i="13" s="1" a="1"/>
  <c r="N69" i="13" s="1"/>
  <c r="M66" i="13"/>
  <c r="N66" i="13" s="1" a="1"/>
  <c r="N66" i="13" s="1"/>
  <c r="M68" i="13"/>
  <c r="N68" i="13" s="1" a="1"/>
  <c r="N68" i="13" s="1"/>
  <c r="M73" i="13"/>
  <c r="N73" i="13" s="1" a="1"/>
  <c r="N73" i="13" s="1"/>
  <c r="M67" i="13"/>
  <c r="N67" i="13" s="1" a="1"/>
  <c r="N67" i="13" s="1"/>
  <c r="M56" i="13"/>
  <c r="N56" i="13" s="1" a="1"/>
  <c r="N56" i="13" s="1"/>
  <c r="M58" i="13"/>
  <c r="N58" i="13" s="1" a="1"/>
  <c r="N58" i="13" s="1"/>
  <c r="N91" i="13" a="1"/>
  <c r="N91" i="13" s="1"/>
  <c r="N86" i="13" a="1"/>
  <c r="N86" i="13" s="1"/>
  <c r="N80" i="13" a="1"/>
  <c r="N80" i="13" s="1"/>
  <c r="N83" i="13" a="1"/>
  <c r="N83" i="13" s="1"/>
  <c r="N84" i="13" a="1"/>
  <c r="N84" i="13" s="1"/>
  <c r="N97" i="13" a="1"/>
  <c r="N97" i="13" s="1"/>
  <c r="N88" i="13" a="1"/>
  <c r="N88" i="13" s="1"/>
  <c r="N92" i="13" a="1"/>
  <c r="N92" i="13" s="1"/>
  <c r="N94" i="13" a="1"/>
  <c r="N94" i="13" s="1"/>
  <c r="N89" i="13" a="1"/>
  <c r="N89" i="13" s="1"/>
  <c r="N78" i="13" a="1"/>
  <c r="N78" i="13" s="1"/>
  <c r="N82" i="13" a="1"/>
  <c r="N82" i="13" s="1"/>
  <c r="N85" i="13" a="1"/>
  <c r="N85" i="13" s="1"/>
  <c r="N96" i="13" a="1"/>
  <c r="N96" i="13" s="1"/>
  <c r="N98" i="13" a="1"/>
  <c r="N98" i="13" s="1"/>
  <c r="N95" i="13" a="1"/>
  <c r="N95" i="13" s="1"/>
  <c r="N81" i="13" a="1"/>
  <c r="N81" i="13" s="1"/>
  <c r="N90" i="13" a="1"/>
  <c r="N90" i="13" s="1"/>
  <c r="N87" i="13" a="1"/>
  <c r="N87" i="13" s="1"/>
  <c r="N93" i="13" a="1"/>
  <c r="N93" i="13" s="1"/>
  <c r="N99" i="13" a="1"/>
  <c r="N99" i="13" s="1"/>
  <c r="N41" i="13" a="1"/>
  <c r="N41" i="13" s="1"/>
  <c r="M61" i="13"/>
  <c r="N61" i="13" s="1" a="1"/>
  <c r="N61" i="13" s="1"/>
  <c r="M63" i="13"/>
  <c r="N63" i="13" s="1" a="1"/>
  <c r="N63" i="13" s="1"/>
  <c r="M76" i="13"/>
  <c r="N76" i="13" s="1" a="1"/>
  <c r="N76" i="13" s="1"/>
  <c r="M57" i="13"/>
  <c r="N57" i="13" s="1" a="1"/>
  <c r="N57" i="13" s="1"/>
  <c r="B7" i="1"/>
  <c r="L12" i="1"/>
  <c r="C31" i="27"/>
  <c r="B31" i="27" s="1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B32" i="27" l="1"/>
  <c r="B10" i="1"/>
  <c r="B34" i="27"/>
  <c r="B11" i="1"/>
  <c r="B8" i="1"/>
  <c r="B36" i="27"/>
  <c r="L13" i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G52" i="22"/>
  <c r="G53" i="22" s="1"/>
  <c r="G54" i="22" s="1"/>
  <c r="G55" i="22" s="1"/>
  <c r="G57" i="22" s="1"/>
  <c r="G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I52" i="27"/>
  <c r="I53" i="27" s="1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<sst xmlns="http://schemas.openxmlformats.org/spreadsheetml/2006/main" count="630" uniqueCount="132">
  <si>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</si>
  <si>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</si>
  <si>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</si>
  <si>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</si>
  <si>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</si>
  <si>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</si>
  <si>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</si>
  <si>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</si>
  <si>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</si>
  <si>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</si>
  <si>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</si>
  <si>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</si>
  <si>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</si>
  <si>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</si>
  <si>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</si>
  <si>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</si>
  <si>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</si>
  <si>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</si>
  <si>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</si>
  <si>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</si>
  <si>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</si>
  <si>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</si>
  <si>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</si>
  <si>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</si>
  <si>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</si>
  <si>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</si>
  <si>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</si>
  <si>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</si>
  <si>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</si>
  <si>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</si>
  <si>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</si>
  <si>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</si>
  <si>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</si>
  <si>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</si>
  <si>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</si>
  <si>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</si>
  <si>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</si>
  <si>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</si>
  <si>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</si>
  <si>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</si>
  <si>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</si>
  <si>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</si>
  <si>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</si>
  <si>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</si>
  <si>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</si>
  <si>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</si>
  <si>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</si>
  <si>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</si>
  <si>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</si>
  <si>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</si>
  <si>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</si>
  <si>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</si>
  <si>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</si>
  <si>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</si>
  <si>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</si>
  <si>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</si>
  <si>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</si>
  <si>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</si>
  <si>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</si>
  <si>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</si>
  <si>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</si>
  <si>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</si>
  <si>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</si>
  <si>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</si>
  <si>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</si>
  <si>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</si>
  <si>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</si>
  <si>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</si>
  <si>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</si>
  <si>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</si>
  <si>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</si>
  <si>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</si>
  <si>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</si>
  <si>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</si>
  <si>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</si>
  <si>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</si>
  <si>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</si>
  <si>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</si>
  <si>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</si>
  <si>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</si>
  <si>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</si>
  <si>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</si>
  <si>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</si>
  <si>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</si>
  <si>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</si>
  <si>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</si>
  <si>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</si>
  <si>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</si>
  <si>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</si>
  <si>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</si>
  <si>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</si>
  <si>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</si>
  <si>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</si>
  <si>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</si>
  <si>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</si>
  <si>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</si>
  <si>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</si>
  <si>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</si>
  <si>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</si>
  <si>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</si>
  <si>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</si>
  <si>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</si>
  <si>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</si>
  <si>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</si>
  <si>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</si>
  <si>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</si>
  <si>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</si>
  <si>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</si>
  <si>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</si>
  <si>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</si>
  <si>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</si>
  <si>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</si>
  <si>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</si>
  <si>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</si>
  <si>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</si>
  <si>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</si>
  <si>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</si>
  <si>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</si>
  <si>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</si>
  <si>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</si>
  <si>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</si>
  <si>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</si>
  <si>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</si>
  <si>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</si>
  <si>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</si>
  <si>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</si>
  <si>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</si>
  <si>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</si>
  <si>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</si>
  <si>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</si>
  <si>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</si>
  <si>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Monument SD #8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</si>
</sst>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114" dataDxfId="113" tableBorderDxfId="112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111" totalsRowDxfId="110"/>
    <tableColumn id="9" xr3:uid="{00000000-0010-0000-0000-000009000000}" name="ESD" dataDxfId="109" totalsRowDxfId="108">
      <calculatedColumnFormula>PRDates[[#This Row],[C1]]</calculatedColumnFormula>
    </tableColumn>
    <tableColumn id="2" xr3:uid="{00000000-0010-0000-0000-000002000000}" name="C1" dataDxfId="107" totalsRowDxfId="106"/>
    <tableColumn id="3" xr3:uid="{00000000-0010-0000-0000-000003000000}" name="PC" dataDxfId="105"/>
    <tableColumn id="4" xr3:uid="{00000000-0010-0000-0000-000004000000}" name="C2" dataDxfId="104" totalsRowDxfId="103"/>
    <tableColumn id="5" xr3:uid="{00000000-0010-0000-0000-000005000000}" name="C3" dataDxfId="102" totalsRowDxfId="101"/>
    <tableColumn id="6" xr3:uid="{00000000-0010-0000-0000-000006000000}" name="MON" dataDxfId="100" totalsRowDxfId="99"/>
    <tableColumn id="7" xr3:uid="{00000000-0010-0000-0000-000007000000}" name="C4" dataDxfId="98" totalsRowDxfId="97"/>
    <tableColumn id="8" xr3:uid="{00000000-0010-0000-0000-000008000000}" name="C5" dataDxfId="96" totalsRowDxfId="95"/>
    <tableColumn id="13" xr3:uid="{3E42E19A-1580-4327-AD52-0D5FFA17D9DB}" name="DAY" dataDxfId="94" totalsRowDxfId="93"/>
    <tableColumn id="14" xr3:uid="{4DD04AED-BC12-48AB-9C51-8F502D3FB929}" name="C43" dataDxfId="92" totalsRowDxfId="91"/>
    <tableColumn id="15" xr3:uid="{25F6FA8A-ABFC-4FD6-B9A9-EBAAFFD1B2D6}" name="C54" dataDxfId="90" totalsRowDxfId="89"/>
    <tableColumn id="11" xr3:uid="{945DDFCB-C78D-415A-B9A8-5D4688245AFE}" name="LC" dataDxfId="88">
      <calculatedColumnFormula>DATE($B$1,6,20)</calculatedColumnFormula>
    </tableColumn>
    <tableColumn id="12" xr3:uid="{57BC24E0-B8D1-4510-A37D-1B63B33C61A5}" name="C6" dataDxfId="87"/>
    <tableColumn id="16" xr3:uid="{92DEEB3C-129A-4DA9-BBBC-9E867C20C37A}" name="C61" dataDxfId="86">
      <calculatedColumnFormula>DATE($B$1,6,20)</calculatedColumnFormula>
    </tableColumn>
    <tableColumn id="10" xr3:uid="{49E81AE8-36BB-4864-B438-2B44D1963E39}" name="C55" dataDxfId="8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84" dataDxfId="83" tableBorderDxfId="82">
  <autoFilter ref="D8:J38" xr:uid="{00000000-0009-0000-0100-000006000000}"/>
  <tableColumns count="7">
    <tableColumn id="1" xr3:uid="{00000000-0010-0000-0100-000001000000}" name="Column1" dataDxfId="81"/>
    <tableColumn id="2" xr3:uid="{00000000-0010-0000-0100-000002000000}" name="LC" dataDxfId="80"/>
    <tableColumn id="3" xr3:uid="{00000000-0010-0000-0100-000003000000}" name="Day" dataDxfId="79"/>
    <tableColumn id="4" xr3:uid="{00000000-0010-0000-0100-000004000000}" name="PC" dataDxfId="78"/>
    <tableColumn id="5" xr3:uid="{00000000-0010-0000-0100-000005000000}" name="Day2" dataDxfId="77"/>
    <tableColumn id="6" xr3:uid="{00000000-0010-0000-0100-000006000000}" name="MON" dataDxfId="76"/>
    <tableColumn id="7" xr3:uid="{AB3C9E8B-FC30-414E-AC59-26EB4E620AB2}" name="DV" dataDxfId="7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74" headerRowBorderDxfId="73" tableBorderDxfId="72">
  <autoFilter ref="A8:B132" xr:uid="{00000000-0009-0000-0100-000009000000}"/>
  <tableColumns count="2">
    <tableColumn id="1" xr3:uid="{00000000-0010-0000-0300-000001000000}" name="TIME LIST" dataDxfId="71"/>
    <tableColumn id="2" xr3:uid="{00000000-0010-0000-0300-000002000000}" name="LUNCH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69" headerRowBorderDxfId="68" tableBorderDxfId="67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66"/>
    <tableColumn id="2" xr3:uid="{00000000-0010-0000-0200-000002000000}" name="Date" dataDxfId="65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64"/>
    <tableColumn id="4" xr3:uid="{00000000-0010-0000-0200-000004000000}" name="When 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62" headerRowBorderDxfId="61" tableBorderDxfId="60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59" dataDxfId="58" tableBorderDxfId="57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56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55">
      <calculatedColumnFormula>IF(Table54[[#This Row],[FN]]=0,"",CONCATENATE(Table54[[#This Row],[FN]]," ",Table54[[#This Row],[LN]]))</calculatedColumnFormula>
    </tableColumn>
    <tableColumn id="4" xr3:uid="{00000000-0010-0000-0500-000004000000}" name="FN" dataDxfId="54"/>
    <tableColumn id="2" xr3:uid="{00000000-0010-0000-0500-000002000000}" name="LN" dataDxfId="53"/>
    <tableColumn id="3" xr3:uid="{00000000-0010-0000-0500-000003000000}" name="Position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51" dataDxfId="50">
  <autoFilter ref="J3:N62" xr:uid="{00000000-0009-0000-0100-000002000000}"/>
  <tableColumns count="5">
    <tableColumn id="1" xr3:uid="{00000000-0010-0000-0400-000001000000}" name="EE Name" dataDxfId="49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8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6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5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4" dataDxfId="43" tableBorderDxfId="42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1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0"/>
    <tableColumn id="2" xr3:uid="{198EDEBC-3742-49FB-9120-B80953BE343A}" name="LN" dataDxfId="39"/>
    <tableColumn id="3" xr3:uid="{7F430D60-D991-4140-8A3E-708A4FF8B4BC}" name="Position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37" dataDxfId="36">
  <autoFilter ref="U3:Y62" xr:uid="{D5F77F37-ED97-4FC7-9333-7D29824EA54D}"/>
  <tableColumns count="5">
    <tableColumn id="1" xr3:uid="{1566B145-F4E6-4D52-83F4-6D1194D65830}" name="EE Name" dataDxfId="35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34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33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32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31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30" dataDxfId="29" tableBorderDxfId="28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27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26"/>
    <tableColumn id="2" xr3:uid="{D9BCA560-4CE8-4CCC-90E6-27B4DF85D74B}" name="LN" dataDxfId="25"/>
    <tableColumn id="3" xr3:uid="{85A55FEE-4499-4C8C-A10A-3626474C158A}" name="Position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23" dataDxfId="22">
  <autoFilter ref="AF3:AJ62" xr:uid="{1A9F9890-2903-4AEE-B40E-829CB080C7A5}"/>
  <tableColumns count="5">
    <tableColumn id="1" xr3:uid="{BF280E92-BA4C-4AEB-A5A9-019B56365CA1}" name="EE Name" dataDxfId="21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20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19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18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17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16" dataDxfId="15" tableBorderDxfId="14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13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12"/>
    <tableColumn id="2" xr3:uid="{70EEA94C-7AD2-4E8A-93C7-0A685B35DA78}" name="LN" dataDxfId="11"/>
    <tableColumn id="3" xr3:uid="{2CDEABB7-CDFD-422B-8AEB-3167F80B2696}" name="Position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9" dataDxfId="8">
  <autoFilter ref="AQ3:AX62" xr:uid="{7048A693-7937-47A5-B617-D0FD0ECE7EFA}"/>
  <tableColumns count="8">
    <tableColumn id="1" xr3:uid="{E8D7AEAF-9C6A-4393-8760-325480BBDA74}" name="EE Name" dataDxfId="7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6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5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3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2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1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0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Monument SD #8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May 16 - June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>
        <f t="shared" si="5"/>
        <v>0</v>
      </c>
      <c r="H49" s="92">
        <f t="shared" ref="H49" si="6">H5</f>
        <v>0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540" priority="127" operator="between">
      <formula>0</formula>
      <formula>0</formula>
    </cfRule>
  </conditionalFormatting>
  <conditionalFormatting sqref="M6:M36">
    <cfRule type="cellIs" dxfId="539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65" t="s">
        <v>131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"&amp;TEXT(C35,"mmmm d")&amp;", "&amp;Worksheet!B1</f>
        <v>June 16 - July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/>
      <c r="D49" s="97" t="str">
        <f t="shared" ref="D49:G49" si="3">D5</f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5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workbookViewId="0">
      <selection activeCell="G24" sqref="G24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Monument SD #8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July 16 - August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482" priority="220" operator="between">
      <formula>0</formula>
      <formula>0</formula>
    </cfRule>
  </conditionalFormatting>
  <conditionalFormatting sqref="M6:M36">
    <cfRule type="cellIs" dxfId="4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August 16 - September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70"/>
      <c r="K39" s="27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452" priority="190" operator="between">
      <formula>0</formula>
      <formula>0</formula>
    </cfRule>
  </conditionalFormatting>
  <conditionalFormatting sqref="M6:M36">
    <cfRule type="cellIs" dxfId="4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September 16 - October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422" priority="204" operator="between">
      <formula>0</formula>
      <formula>0</formula>
    </cfRule>
  </conditionalFormatting>
  <conditionalFormatting sqref="M6:M36">
    <cfRule type="cellIs" dxfId="42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October 16 - November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45589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92" priority="195" operator="between">
      <formula>0</formula>
      <formula>0</formula>
    </cfRule>
  </conditionalFormatting>
  <conditionalFormatting sqref="M6:M36">
    <cfRule type="cellIs" dxfId="39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November 16 - December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ht="30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ht="30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62" priority="181" operator="between">
      <formula>0</formula>
      <formula>0</formula>
    </cfRule>
  </conditionalFormatting>
  <conditionalFormatting sqref="M6:M36">
    <cfRule type="cellIs" dxfId="36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d, yyyy")&amp;" - "&amp;TEXT(C36,"mmmm d")&amp;", "&amp;Worksheet!C1</f>
        <v>December 16, 2024 - January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45645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45646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Christmas Break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 t="str">
        <f>IF(C24="","",IFERROR(INDEX(Table7[Holidays],MATCH(C24,Table7[Date],0)),C24))</f>
        <v>Christmas Break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32" priority="396" operator="between">
      <formula>0</formula>
      <formula>0</formula>
    </cfRule>
  </conditionalFormatting>
  <conditionalFormatting sqref="M6:M36">
    <cfRule type="cellIs" dxfId="33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January 16 - February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45680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02" priority="153" operator="between">
      <formula>0</formula>
      <formula>0</formula>
    </cfRule>
  </conditionalFormatting>
  <conditionalFormatting sqref="M6:M36">
    <cfRule type="cellIs" dxfId="30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"&amp;IF(MONTH(DATE(YEAR(C6),2,29)),TEXT(C33,"mmm d"),TEXT(C34,"mmm d"))&amp;", "&amp;Worksheet!C1</f>
        <v>February 16 - Mar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272" priority="169" operator="between">
      <formula>0</formula>
      <formula>0</formula>
    </cfRule>
  </conditionalFormatting>
  <conditionalFormatting sqref="M6:M36">
    <cfRule type="cellIs" dxfId="27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March 16 - April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45736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42" priority="154" operator="between">
      <formula>0</formula>
      <formula>0</formula>
    </cfRule>
  </conditionalFormatting>
  <conditionalFormatting sqref="M6:M36">
    <cfRule type="cellIs" dxfId="241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"&amp;Worksheet!C1</f>
        <v>April 16 - May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12" priority="158" operator="between">
      <formula>0</formula>
      <formula>0</formula>
    </cfRule>
  </conditionalFormatting>
  <conditionalFormatting sqref="M6:M36">
    <cfRule type="cellIs" dxfId="2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May 16 - June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45799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45812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t="30" x14ac:dyDescent="0.2">
      <c r="B26" s="80" t="str">
        <f>IF(C26="","",IFERROR(INDEX(Table7[Holidays],MATCH(C26,Table7[Date],0)),C26))</f>
        <v>Last Day of School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x14ac:dyDescent="0.2">
      <c r="B33" s="80">
        <f>IF(C33="","",IFERROR(INDEX(Table7[Holidays],MATCH(C33,Table7[Date],0)),C33))</f>
        <v>45820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182" priority="148" operator="between">
      <formula>0</formula>
      <formula>0</formula>
    </cfRule>
  </conditionalFormatting>
  <conditionalFormatting sqref="M6:M36">
    <cfRule type="cellIs" dxfId="1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"&amp;TEXT(EOMONTH(C6,0),"mmmm d")&amp;", "&amp;Worksheet!C1</f>
        <v>June 15 - June 30,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>
        <f t="shared" si="4"/>
        <v>0</v>
      </c>
      <c r="H49" s="97">
        <f t="shared" si="4"/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152" priority="74" operator="between">
      <formula>0</formula>
      <formula>0</formula>
    </cfRule>
  </conditionalFormatting>
  <conditionalFormatting sqref="M6:M36">
    <cfRule type="cellIs" dxfId="1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7" workbookViewId="0">
      <selection activeCell="T22" sqref="T22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77" t="s">
        <v>53</v>
      </c>
      <c r="F1" s="277"/>
      <c r="G1" s="277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73" t="s">
        <v>80</v>
      </c>
      <c r="O1" s="273"/>
      <c r="P1" s="274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78" t="str">
        <f>CONCATENATE(B1, "-",C1)</f>
        <v>2024-2025</v>
      </c>
      <c r="C2" s="279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75" t="str">
        <f>'Jun-Jul'!$B$1</f>
        <v>Monument SD #8 Timesheet 2024-2025</v>
      </c>
      <c r="O2" s="275"/>
      <c r="P2" s="276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MON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52"/>
      <c r="T9" s="253"/>
      <c r="U9" s="254">
        <f>DATE($B$1,6,25)</f>
        <v>45468</v>
      </c>
      <c r="V9" s="255"/>
      <c r="W9" s="256"/>
      <c r="X9" s="257">
        <f>DATE(B1,6,25)</f>
        <v>45468</v>
      </c>
      <c r="Y9" s="258"/>
      <c r="Z9" s="259"/>
      <c r="AA9" s="260">
        <f>DATE($B$1,6,25)</f>
        <v>45468</v>
      </c>
      <c r="AB9" s="261"/>
      <c r="AC9" s="262"/>
      <c r="AD9" s="263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23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IF(PCPdays-T11&gt;35,Days35,PCPdays)+1</f>
        <v>45527</v>
      </c>
      <c r="U12" s="200">
        <f t="shared" ref="U12:U22" si="2">T12-T11</f>
        <v>29</v>
      </c>
      <c r="V12" s="201">
        <f t="shared" si="1"/>
        <v>45527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33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IF(PCPdays-T18&gt;=36,IF(WEEKDAY((T18+35)=6),T18+34,IF(WEEKDAY((T18+35)=7),T18+33,IF(WEEKDAY((T18+35)=1),T18+32,T18+35))),PCPdays)-5</f>
        <v>45736</v>
      </c>
      <c r="U19" s="200">
        <f t="shared" si="2"/>
        <v>23</v>
      </c>
      <c r="V19" s="201">
        <f t="shared" si="1"/>
        <v>45736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IF(PCPdays-T19&gt;=36,IF(WEEKDAY((T19+35)=6),T19+34,IF(WEEKDAY((T19+35)=7),T19+33,IF(WEEKDAY((T19+35)=1),T19+32,T19+35))),PCPdays)+1</f>
        <v>45772</v>
      </c>
      <c r="U20" s="200">
        <f t="shared" si="2"/>
        <v>36</v>
      </c>
      <c r="V20" s="201">
        <f t="shared" si="1"/>
        <v>45772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27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/>
      <c r="X23" s="188"/>
      <c r="Y23" s="189"/>
      <c r="Z23" s="172">
        <f>IF(MONPdays-Z22&gt;35,Days35,MONPdays)</f>
        <v>45863</v>
      </c>
      <c r="AA23" s="173"/>
      <c r="AB23" s="174">
        <f t="shared" ref="AB23:AB60" si="8">IF(Z23="","",Z23)</f>
        <v>45863</v>
      </c>
      <c r="AC23" s="159">
        <f>IF(MONPdays-AC22&gt;35,Days35,MONPdays)</f>
        <v>45863</v>
      </c>
      <c r="AD23" s="159"/>
      <c r="AE23" s="158">
        <f t="shared" ref="AE23" si="9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0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0"/>
        <v>45489</v>
      </c>
      <c r="U25" s="202">
        <f t="shared" ref="U25:U36" si="11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2">DATE(YEAR(W11),MONTH(W11),DAY(16))+(WEEKDAY(DATE(YEAR(W11),MONTH(W11),DAY(16)))=7)*2+(WEEKDAY(DATE(YEAR(W11),MONTH(W11),DAY(16)))=1)*1</f>
        <v>45489</v>
      </c>
      <c r="X25" s="191">
        <f t="shared" ref="X25:X36" si="13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4">DATE(YEAR(Z11),MONTH(Z11),DAY(16))+(WEEKDAY(DATE(YEAR(Z11),MONTH(Z11),DAY(16)))=7)*2+(WEEKDAY(DATE(YEAR(Z11),MONTH(Z11),DAY(16)))=1)*1</f>
        <v>45489</v>
      </c>
      <c r="AA25" s="176">
        <f t="shared" ref="AA25:AA36" si="15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6">DATE(YEAR(AC11),MONTH(AC11),DAY(16))+(WEEKDAY(DATE(YEAR(AC11),MONTH(AC11),DAY(16)))=7)*2+(WEEKDAY(DATE(YEAR(AC11),MONTH(AC11),DAY(16)))=1)*1</f>
        <v>45489</v>
      </c>
      <c r="AD25" s="161">
        <f t="shared" ref="AD25:AD36" si="17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0"/>
        <v>45520</v>
      </c>
      <c r="U26" s="202">
        <f t="shared" si="11"/>
        <v>7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2"/>
        <v>45520</v>
      </c>
      <c r="X26" s="191">
        <f t="shared" si="13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4"/>
        <v>45520</v>
      </c>
      <c r="AA26" s="176">
        <f t="shared" si="15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6"/>
        <v>45520</v>
      </c>
      <c r="AD26" s="161">
        <f t="shared" si="17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0"/>
        <v>45551</v>
      </c>
      <c r="U27" s="202">
        <f t="shared" si="11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2"/>
        <v>45551</v>
      </c>
      <c r="X27" s="191">
        <f t="shared" si="13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4"/>
        <v>45551</v>
      </c>
      <c r="AA27" s="176">
        <f t="shared" si="15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6"/>
        <v>45551</v>
      </c>
      <c r="AD27" s="161">
        <f t="shared" si="17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0"/>
        <v>45581</v>
      </c>
      <c r="U28" s="202">
        <f t="shared" si="11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2"/>
        <v>45581</v>
      </c>
      <c r="X28" s="191">
        <f t="shared" si="13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4"/>
        <v>45581</v>
      </c>
      <c r="AA28" s="176">
        <f t="shared" si="15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6"/>
        <v>45581</v>
      </c>
      <c r="AD28" s="161">
        <f t="shared" si="17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0"/>
        <v>45614</v>
      </c>
      <c r="U29" s="202">
        <f t="shared" si="11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2"/>
        <v>45614</v>
      </c>
      <c r="X29" s="191">
        <f t="shared" si="13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4"/>
        <v>45614</v>
      </c>
      <c r="AA29" s="176">
        <f t="shared" si="15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6"/>
        <v>45614</v>
      </c>
      <c r="AD29" s="161">
        <f t="shared" si="17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0"/>
        <v>45642</v>
      </c>
      <c r="U30" s="202">
        <f t="shared" si="11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2"/>
        <v>45642</v>
      </c>
      <c r="X30" s="191">
        <f t="shared" si="13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4"/>
        <v>45642</v>
      </c>
      <c r="AA30" s="176">
        <f t="shared" si="15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6"/>
        <v>45642</v>
      </c>
      <c r="AD30" s="161">
        <f t="shared" si="17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0"/>
        <v>45673</v>
      </c>
      <c r="U31" s="202">
        <f t="shared" si="11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2"/>
        <v>45673</v>
      </c>
      <c r="X31" s="191">
        <f t="shared" si="13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4"/>
        <v>45673</v>
      </c>
      <c r="AA31" s="176">
        <f t="shared" si="15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6"/>
        <v>45673</v>
      </c>
      <c r="AD31" s="161">
        <f t="shared" si="17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45590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0"/>
        <v>45705</v>
      </c>
      <c r="U32" s="202">
        <f t="shared" si="11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2"/>
        <v>45705</v>
      </c>
      <c r="X32" s="191">
        <f t="shared" si="13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4"/>
        <v>45705</v>
      </c>
      <c r="AA32" s="176">
        <f t="shared" si="15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6"/>
        <v>45705</v>
      </c>
      <c r="AD32" s="161">
        <f t="shared" si="17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0"/>
        <v>45733</v>
      </c>
      <c r="U33" s="202">
        <f t="shared" si="11"/>
        <v>3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2"/>
        <v>45733</v>
      </c>
      <c r="X33" s="191">
        <f t="shared" si="13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4"/>
        <v>45733</v>
      </c>
      <c r="AA33" s="176">
        <f t="shared" si="15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6"/>
        <v>45733</v>
      </c>
      <c r="AD33" s="161">
        <f t="shared" si="17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0"/>
        <v>45763</v>
      </c>
      <c r="U34" s="202">
        <f t="shared" si="11"/>
        <v>9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2"/>
        <v>45763</v>
      </c>
      <c r="X34" s="191">
        <f t="shared" si="13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4"/>
        <v>45763</v>
      </c>
      <c r="AA34" s="176">
        <f t="shared" si="15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6"/>
        <v>45763</v>
      </c>
      <c r="AD34" s="161">
        <f t="shared" si="17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45681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0"/>
        <v>45793</v>
      </c>
      <c r="U35" s="202">
        <f t="shared" si="11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2"/>
        <v>45793</v>
      </c>
      <c r="X35" s="191">
        <f t="shared" si="13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4"/>
        <v>45793</v>
      </c>
      <c r="AA35" s="176">
        <f t="shared" si="15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6"/>
        <v>45793</v>
      </c>
      <c r="AD35" s="161">
        <f t="shared" si="17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0"/>
        <v>45824</v>
      </c>
      <c r="U36" s="202">
        <f t="shared" si="11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2"/>
        <v>45824</v>
      </c>
      <c r="X36" s="191">
        <f t="shared" si="13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4"/>
        <v>45824</v>
      </c>
      <c r="AA36" s="176">
        <f t="shared" si="15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6"/>
        <v>45824</v>
      </c>
      <c r="AD36" s="161">
        <f t="shared" si="17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8">IF(T37="","",T37)</f>
        <v/>
      </c>
      <c r="W37" s="190"/>
      <c r="X37" s="188"/>
      <c r="Y37" s="189" t="str">
        <f t="shared" ref="Y23:Y61" si="19">IF(W37="","",W37)</f>
        <v/>
      </c>
      <c r="Z37" s="175"/>
      <c r="AA37" s="173"/>
      <c r="AB37" s="174" t="str">
        <f t="shared" si="8"/>
        <v/>
      </c>
      <c r="AC37" s="159"/>
      <c r="AD37" s="158"/>
      <c r="AE37" s="158" t="str">
        <f t="shared" ref="AE37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45800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/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" si="31">IF(T53="","",T53)</f>
        <v/>
      </c>
      <c r="W53" s="191" t="str">
        <f t="shared" si="27"/>
        <v/>
      </c>
      <c r="X53" s="188"/>
      <c r="Y53" s="192" t="str">
        <f t="shared" ref="Y53" si="32">IF(W53="","",W53)</f>
        <v/>
      </c>
      <c r="Z53" s="176" t="str">
        <f t="shared" si="28"/>
        <v/>
      </c>
      <c r="AA53" s="173"/>
      <c r="AB53" s="177" t="str">
        <f t="shared" ref="AB53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>
        <f t="shared" ref="V55:V58" si="35">IFERROR(IF(T55=INDEX(V$10:V$36,MATCH(T55,V$10:V$36,0)),"",IF(T55="","",T55)),T55)</f>
        <v>45741</v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9" s="20">
        <f t="array" ref="N59">IFERROR(IF($N$2=$K$2,INDEX($Q:$Q,MATCH(M59,$S:$S,0)),IF($N$2=$K$3,INDEX(Q:Q,MATCH(M59,V:V,0)),IF($N$2=$K$4,INDEX(Q:Q,MATCH(M59,Y:Y,0)),IF($N$2=$K$5,INDEX(Q:Q,MATCH(M59,AB:AB,0)),IF($N$2=$K$6,INDEX(Q:Q,MATCH(M59,AE:AE,0))))))),"")</f>
        <v>0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8"/>
        <v/>
      </c>
      <c r="W59" s="188" t="str">
        <f t="shared" si="40"/>
        <v/>
      </c>
      <c r="X59" s="188"/>
      <c r="Y59" s="192" t="str">
        <f t="shared" si="19"/>
        <v/>
      </c>
      <c r="Z59" s="173" t="str">
        <f t="shared" si="41"/>
        <v/>
      </c>
      <c r="AA59" s="173"/>
      <c r="AB59" s="177" t="str">
        <f t="shared" si="8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0" s="20" t="str">
        <f t="array" ref="N60">IFERROR(IF($N$2=$K$2,INDEX($Q:$Q,MATCH(M60,$S:$S,0)),IF($N$2=$K$3,INDEX(Q:Q,MATCH(M60,V:V,0)),IF($N$2=$K$4,INDEX(Q:Q,MATCH(M60,Y:Y,0)),IF($N$2=$K$5,INDEX(Q:Q,MATCH(M60,AB:AB,0)),IF($N$2=$K$6,INDEX(Q:Q,MATCH(M60,AE:AE,0))))))),"")</f>
        <v>Christmas Break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8"/>
        <v>45820</v>
      </c>
      <c r="W60" s="187">
        <v>45813</v>
      </c>
      <c r="X60" s="188"/>
      <c r="Y60" s="192">
        <f t="shared" si="19"/>
        <v>45813</v>
      </c>
      <c r="Z60" s="172">
        <v>45812</v>
      </c>
      <c r="AA60" s="173"/>
      <c r="AB60" s="177">
        <f t="shared" si="8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8"/>
        <v/>
      </c>
      <c r="W61" s="187"/>
      <c r="X61" s="188"/>
      <c r="Y61" s="192" t="str">
        <f t="shared" si="19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45659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45660</v>
      </c>
      <c r="N69" s="20" t="str">
        <f t="array" ref="N69">IFERROR(IF($N$2=$K$2,INDEX($Q:$Q,MATCH(M69,$S:$S,0)),IF($N$2=$K$3,INDEX(Q:Q,MATCH(M69,V:V,0)),IF($N$2=$K$4,INDEX(Q:Q,MATCH(M69,Y:Y,0)),IF($N$2=$K$5,INDEX(Q:Q,MATCH(M69,AB:AB,0)),IF($N$2=$K$6,INDEX(Q:Q,MATCH(M69,AE:AE,0))))))),"")</f>
        <v>Christmas Break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0" s="20">
        <f t="array" ref="N70">IFERROR(IF($N$2=$K$2,INDEX($Q:$Q,MATCH(M70,$S:$S,0)),IF($N$2=$K$3,INDEX(Q:Q,MATCH(M70,V:V,0)),IF($N$2=$K$4,INDEX(Q:Q,MATCH(M70,Y:Y,0)),IF($N$2=$K$5,INDEX(Q:Q,MATCH(M70,AB:AB,0)),IF($N$2=$K$6,INDEX(Q:Q,MATCH(M70,AE:AE,0))))))),"")</f>
        <v>0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3" s="20">
        <f t="array" ref="N73">IFERROR(IF($N$2=$K$2,INDEX($Q:$Q,MATCH(M73,$S:$S,0)),IF($N$2=$K$3,INDEX(Q:Q,MATCH(M73,V:V,0)),IF($N$2=$K$4,INDEX(Q:Q,MATCH(M73,Y:Y,0)),IF($N$2=$K$5,INDEX(Q:Q,MATCH(M73,AB:AB,0)),IF($N$2=$K$6,INDEX(Q:Q,MATCH(M73,AE:AE,0))))))),"")</f>
        <v>0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45813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Last Day of School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9" s="20">
        <f t="array" ref="N79">IFERROR(IF($N$2=$K$2,INDEX($Q:$Q,MATCH(M79,$S:$S,0)),IF($N$2=$K$3,INDEX(Q:Q,MATCH(M79,V:V,0)),IF($N$2=$K$4,INDEX(Q:Q,MATCH(M79,Y:Y,0)),IF($N$2=$K$5,INDEX(Q:Q,MATCH(M79,AB:AB,0)),IF($N$2=$K$6,INDEX(Q:Q,MATCH(M79,AE:AE,0))))))),"")</f>
        <v>0</v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0" s="20" t="str">
        <f t="array" ref="N80">IFERROR(IF($N$2=$K$2,INDEX($Q:$Q,MATCH(M80,$S:$S,0)),IF($N$2=$K$3,INDEX(Q:Q,MATCH(M80,V:V,0)),IF($N$2=$K$4,INDEX(Q:Q,MATCH(M80,Y:Y,0)),IF($N$2=$K$5,INDEX(Q:Q,MATCH(M80,AB:AB,0)),IF($N$2=$K$6,INDEX(Q:Q,MATCH(M80,AE:AE,0))))))),"")</f>
        <v/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1" s="20" t="str">
        <f t="array" ref="N81">IFERROR(IF($N$2=$K$2,INDEX($Q:$Q,MATCH(M81,$S:$S,0)),IF($N$2=$K$3,INDEX(Q:Q,MATCH(M81,V:V,0)),IF($N$2=$K$4,INDEX(Q:Q,MATCH(M81,Y:Y,0)),IF($N$2=$K$5,INDEX(Q:Q,MATCH(M81,AB:AB,0)),IF($N$2=$K$6,INDEX(Q:Q,MATCH(M81,AE:AE,0))))))),"")</f>
        <v/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2" s="20" t="str">
        <f t="array" ref="N82">IFERROR(IF($N$2=$K$2,INDEX($Q:$Q,MATCH(M82,$S:$S,0)),IF($N$2=$K$3,INDEX(Q:Q,MATCH(M82,V:V,0)),IF($N$2=$K$4,INDEX(Q:Q,MATCH(M82,Y:Y,0)),IF($N$2=$K$5,INDEX(Q:Q,MATCH(M82,AB:AB,0)),IF($N$2=$K$6,INDEX(Q:Q,MATCH(M82,AE:AE,0))))))),"")</f>
        <v/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3" s="20" t="str">
        <f t="array" ref="N83">IFERROR(IF($N$2=$K$2,INDEX($Q:$Q,MATCH(M83,$S:$S,0)),IF($N$2=$K$3,INDEX(Q:Q,MATCH(M83,V:V,0)),IF($N$2=$K$4,INDEX(Q:Q,MATCH(M83,Y:Y,0)),IF($N$2=$K$5,INDEX(Q:Q,MATCH(M83,AB:AB,0)),IF($N$2=$K$6,INDEX(Q:Q,MATCH(M83,AE:AE,0))))))),"")</f>
        <v/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4" s="20" t="str">
        <f t="array" ref="N84">IFERROR(IF($N$2=$K$2,INDEX($Q:$Q,MATCH(M84,$S:$S,0)),IF($N$2=$K$3,INDEX(Q:Q,MATCH(M84,V:V,0)),IF($N$2=$K$4,INDEX(Q:Q,MATCH(M84,Y:Y,0)),IF($N$2=$K$5,INDEX(Q:Q,MATCH(M84,AB:AB,0)),IF($N$2=$K$6,INDEX(Q:Q,MATCH(M84,AE:AE,0))))))),"")</f>
        <v/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5" s="20" t="str">
        <f t="array" ref="N85">IFERROR(IF($N$2=$K$2,INDEX($Q:$Q,MATCH(M85,$S:$S,0)),IF($N$2=$K$3,INDEX(Q:Q,MATCH(M85,V:V,0)),IF($N$2=$K$4,INDEX(Q:Q,MATCH(M85,Y:Y,0)),IF($N$2=$K$5,INDEX(Q:Q,MATCH(M85,AB:AB,0)),IF($N$2=$K$6,INDEX(Q:Q,MATCH(M85,AE:AE,0))))))),"")</f>
        <v/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6" s="20" t="str">
        <f t="array" ref="N86">IFERROR(IF($N$2=$K$2,INDEX($Q:$Q,MATCH(M86,$S:$S,0)),IF($N$2=$K$3,INDEX(Q:Q,MATCH(M86,V:V,0)),IF($N$2=$K$4,INDEX(Q:Q,MATCH(M86,Y:Y,0)),IF($N$2=$K$5,INDEX(Q:Q,MATCH(M86,AB:AB,0)),IF($N$2=$K$6,INDEX(Q:Q,MATCH(M86,AE:AE,0))))))),"")</f>
        <v/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7" s="20" t="str">
        <f t="array" ref="N87">IFERROR(IF($N$2=$K$2,INDEX($Q:$Q,MATCH(M87,$S:$S,0)),IF($N$2=$K$3,INDEX(Q:Q,MATCH(M87,V:V,0)),IF($N$2=$K$4,INDEX(Q:Q,MATCH(M87,Y:Y,0)),IF($N$2=$K$5,INDEX(Q:Q,MATCH(M87,AB:AB,0)),IF($N$2=$K$6,INDEX(Q:Q,MATCH(M87,AE:AE,0))))))),"")</f>
        <v/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8" s="20" t="str">
        <f t="array" ref="N88">IFERROR(IF($N$2=$K$2,INDEX($Q:$Q,MATCH(M88,$S:$S,0)),IF($N$2=$K$3,INDEX(Q:Q,MATCH(M88,V:V,0)),IF($N$2=$K$4,INDEX(Q:Q,MATCH(M88,Y:Y,0)),IF($N$2=$K$5,INDEX(Q:Q,MATCH(M88,AB:AB,0)),IF($N$2=$K$6,INDEX(Q:Q,MATCH(M88,AE:AE,0))))))),"")</f>
        <v/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9" s="20" t="str">
        <f t="array" ref="N89">IFERROR(IF($N$2=$K$2,INDEX($Q:$Q,MATCH(M89,$S:$S,0)),IF($N$2=$K$3,INDEX(Q:Q,MATCH(M89,V:V,0)),IF($N$2=$K$4,INDEX(Q:Q,MATCH(M89,Y:Y,0)),IF($N$2=$K$5,INDEX(Q:Q,MATCH(M89,AB:AB,0)),IF($N$2=$K$6,INDEX(Q:Q,MATCH(M89,AE:AE,0))))))),"")</f>
        <v/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0" s="20" t="str">
        <f t="array" ref="N90">IFERROR(IF($N$2=$K$2,INDEX($Q:$Q,MATCH(M90,$S:$S,0)),IF($N$2=$K$3,INDEX(Q:Q,MATCH(M90,V:V,0)),IF($N$2=$K$4,INDEX(Q:Q,MATCH(M90,Y:Y,0)),IF($N$2=$K$5,INDEX(Q:Q,MATCH(M90,AB:AB,0)),IF($N$2=$K$6,INDEX(Q:Q,MATCH(M90,AE:AE,0))))))),"")</f>
        <v/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1" s="20" t="str">
        <f t="array" ref="N91">IFERROR(IF($N$2=$K$2,INDEX($Q:$Q,MATCH(M91,$S:$S,0)),IF($N$2=$K$3,INDEX(Q:Q,MATCH(M91,V:V,0)),IF($N$2=$K$4,INDEX(Q:Q,MATCH(M91,Y:Y,0)),IF($N$2=$K$5,INDEX(Q:Q,MATCH(M91,AB:AB,0)),IF($N$2=$K$6,INDEX(Q:Q,MATCH(M91,AE:AE,0))))))),"")</f>
        <v/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2" s="20" t="str">
        <f t="array" ref="N92">IFERROR(IF($N$2=$K$2,INDEX($Q:$Q,MATCH(M92,$S:$S,0)),IF($N$2=$K$3,INDEX(Q:Q,MATCH(M92,V:V,0)),IF($N$2=$K$4,INDEX(Q:Q,MATCH(M92,Y:Y,0)),IF($N$2=$K$5,INDEX(Q:Q,MATCH(M92,AB:AB,0)),IF($N$2=$K$6,INDEX(Q:Q,MATCH(M92,AE:AE,0))))))),"")</f>
        <v/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3" s="20" t="str">
        <f t="array" ref="N93">IFERROR(IF($N$2=$K$2,INDEX($Q:$Q,MATCH(M93,$S:$S,0)),IF($N$2=$K$3,INDEX(Q:Q,MATCH(M93,V:V,0)),IF($N$2=$K$4,INDEX(Q:Q,MATCH(M93,Y:Y,0)),IF($N$2=$K$5,INDEX(Q:Q,MATCH(M93,AB:AB,0)),IF($N$2=$K$6,INDEX(Q:Q,MATCH(M93,AE:AE,0))))))),"")</f>
        <v/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4" s="20" t="str">
        <f t="array" ref="N94">IFERROR(IF($N$2=$K$2,INDEX($Q:$Q,MATCH(M94,$S:$S,0)),IF($N$2=$K$3,INDEX(Q:Q,MATCH(M94,V:V,0)),IF($N$2=$K$4,INDEX(Q:Q,MATCH(M94,Y:Y,0)),IF($N$2=$K$5,INDEX(Q:Q,MATCH(M94,AB:AB,0)),IF($N$2=$K$6,INDEX(Q:Q,MATCH(M94,AE:AE,0))))))),"")</f>
        <v/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5" s="20" t="str">
        <f t="array" ref="N95">IFERROR(IF($N$2=$K$2,INDEX($Q:$Q,MATCH(M95,$S:$S,0)),IF($N$2=$K$3,INDEX(Q:Q,MATCH(M95,V:V,0)),IF($N$2=$K$4,INDEX(Q:Q,MATCH(M95,Y:Y,0)),IF($N$2=$K$5,INDEX(Q:Q,MATCH(M95,AB:AB,0)),IF($N$2=$K$6,INDEX(Q:Q,MATCH(M95,AE:AE,0))))))),"")</f>
        <v/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6" s="20" t="str">
        <f t="array" ref="N96">IFERROR(IF($N$2=$K$2,INDEX($Q:$Q,MATCH(M96,$S:$S,0)),IF($N$2=$K$3,INDEX(Q:Q,MATCH(M96,V:V,0)),IF($N$2=$K$4,INDEX(Q:Q,MATCH(M96,Y:Y,0)),IF($N$2=$K$5,INDEX(Q:Q,MATCH(M96,AB:AB,0)),IF($N$2=$K$6,INDEX(Q:Q,MATCH(M96,AE:AE,0))))))),"")</f>
        <v/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7" s="20" t="str">
        <f t="array" ref="N97">IFERROR(IF($N$2=$K$2,INDEX($Q:$Q,MATCH(M97,$S:$S,0)),IF($N$2=$K$3,INDEX(Q:Q,MATCH(M97,V:V,0)),IF($N$2=$K$4,INDEX(Q:Q,MATCH(M97,Y:Y,0)),IF($N$2=$K$5,INDEX(Q:Q,MATCH(M97,AB:AB,0)),IF($N$2=$K$6,INDEX(Q:Q,MATCH(M97,AE:AE,0))))))),"")</f>
        <v/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8" s="20" t="str">
        <f t="array" ref="N98">IFERROR(IF($N$2=$K$2,INDEX($Q:$Q,MATCH(M98,$S:$S,0)),IF($N$2=$K$3,INDEX(Q:Q,MATCH(M98,V:V,0)),IF($N$2=$K$4,INDEX(Q:Q,MATCH(M98,Y:Y,0)),IF($N$2=$K$5,INDEX(Q:Q,MATCH(M98,AB:AB,0)),IF($N$2=$K$6,INDEX(Q:Q,MATCH(M98,AE:AE,0))))))),"")</f>
        <v/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9" s="20" t="str">
        <f t="array" ref="N99">IFERROR(IF($N$2=$K$2,INDEX($Q:$Q,MATCH(M99,$S:$S,0)),IF($N$2=$K$3,INDEX(Q:Q,MATCH(M99,V:V,0)),IF($N$2=$K$4,INDEX(Q:Q,MATCH(M99,Y:Y,0)),IF($N$2=$K$5,INDEX(Q:Q,MATCH(M99,AB:AB,0)),IF($N$2=$K$6,INDEX(Q:Q,MATCH(M99,AE:AE,0))))))),"")</f>
        <v/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122" priority="39">
      <formula>$U$10:$U$27&gt;35</formula>
    </cfRule>
  </conditionalFormatting>
  <conditionalFormatting sqref="AA10:AB10 AD10:AE10">
    <cfRule type="expression" dxfId="121" priority="35">
      <formula>$U$10:$U$27&gt;35</formula>
    </cfRule>
  </conditionalFormatting>
  <conditionalFormatting sqref="X38:Y52">
    <cfRule type="expression" dxfId="120" priority="9">
      <formula>$U$10:$U$27&gt;35</formula>
    </cfRule>
  </conditionalFormatting>
  <conditionalFormatting sqref="AA38:AB52">
    <cfRule type="expression" dxfId="119" priority="8">
      <formula>$U$10:$U$27&gt;35</formula>
    </cfRule>
  </conditionalFormatting>
  <conditionalFormatting sqref="AE53:AE60">
    <cfRule type="expression" dxfId="118" priority="5">
      <formula>$U$10:$U$27&gt;35</formula>
    </cfRule>
  </conditionalFormatting>
  <conditionalFormatting sqref="AD38:AE52">
    <cfRule type="expression" dxfId="117" priority="4">
      <formula>$U$10:$U$27&gt;35</formula>
    </cfRule>
  </conditionalFormatting>
  <conditionalFormatting sqref="AE24">
    <cfRule type="expression" dxfId="116" priority="2">
      <formula>$U$10:$U$27&gt;35</formula>
    </cfRule>
  </conditionalFormatting>
  <conditionalFormatting sqref="AB24:AB36">
    <cfRule type="expression" dxfId="115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80" t="s">
        <v>77</v>
      </c>
      <c r="F2" s="280"/>
      <c r="G2" s="280"/>
      <c r="H2" s="280"/>
      <c r="J2" s="281" t="s">
        <v>50</v>
      </c>
      <c r="K2" s="281"/>
      <c r="L2" s="281"/>
      <c r="M2" s="281"/>
      <c r="N2" s="281"/>
      <c r="P2" s="280" t="s">
        <v>78</v>
      </c>
      <c r="Q2" s="280"/>
      <c r="R2" s="280"/>
      <c r="S2" s="280"/>
      <c r="U2" s="281" t="s">
        <v>52</v>
      </c>
      <c r="V2" s="281"/>
      <c r="W2" s="281"/>
      <c r="X2" s="281"/>
      <c r="Y2" s="281"/>
      <c r="AA2" s="280" t="s">
        <v>81</v>
      </c>
      <c r="AB2" s="280"/>
      <c r="AC2" s="280"/>
      <c r="AD2" s="280"/>
      <c r="AF2" s="281" t="s">
        <v>48</v>
      </c>
      <c r="AG2" s="281"/>
      <c r="AH2" s="281"/>
      <c r="AI2" s="281"/>
      <c r="AJ2" s="281"/>
      <c r="AL2" s="280" t="s">
        <v>83</v>
      </c>
      <c r="AM2" s="280"/>
      <c r="AN2" s="280"/>
      <c r="AO2" s="280"/>
      <c r="AQ2" s="281" t="s">
        <v>84</v>
      </c>
      <c r="AR2" s="281"/>
      <c r="AS2" s="281"/>
      <c r="AT2" s="281"/>
      <c r="AU2" s="281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78" t="s">
        <v>102</v>
      </c>
      <c r="B64" s="278"/>
      <c r="C64" s="278"/>
      <c r="D64" s="278"/>
      <c r="E64" s="278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2024-07-09T14:14:49Z</dcterms:modified>
</cp:coreProperties>
</file>